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240" yWindow="90" windowWidth="18780" windowHeight="11895" activeTab="0"/>
  </bookViews>
  <sheets>
    <sheet name="Hoja1" sheetId="1" r:id="rId1"/>
    <sheet name="Hoja2" sheetId="2" r:id="rId2"/>
    <sheet name="Hoja3" sheetId="3" r:id="rId3"/>
  </sheets>
  <definedNames/>
  <calcPr calcId="144525"/>
</workbook>
</file>

<file path=xl/comments1.xml><?xml version="1.0" encoding="utf-8"?>
<comments xmlns="http://schemas.openxmlformats.org/spreadsheetml/2006/main">
  <authors>
    <author>VICTORHUGO</author>
  </authors>
  <commentList>
    <comment ref="D9" authorId="0">
      <text>
        <r>
          <rPr>
            <b/>
            <sz val="9"/>
            <rFont val="Tahoma"/>
            <family val="2"/>
          </rPr>
          <t>VICTORHUGO:</t>
        </r>
        <r>
          <rPr>
            <sz val="9"/>
            <rFont val="Tahoma"/>
            <family val="2"/>
          </rPr>
          <t xml:space="preserve">
75*2,20</t>
        </r>
      </text>
    </comment>
    <comment ref="D12" authorId="0">
      <text>
        <r>
          <rPr>
            <b/>
            <sz val="9"/>
            <rFont val="Tahoma"/>
            <family val="2"/>
          </rPr>
          <t>VICTORHUGO:</t>
        </r>
        <r>
          <rPr>
            <sz val="9"/>
            <rFont val="Tahoma"/>
            <family val="2"/>
          </rPr>
          <t xml:space="preserve">
0,07*240
</t>
        </r>
      </text>
    </comment>
    <comment ref="D23" authorId="0">
      <text>
        <r>
          <rPr>
            <b/>
            <sz val="9"/>
            <rFont val="Tahoma"/>
            <family val="2"/>
          </rPr>
          <t>VICTORHUGO:</t>
        </r>
        <r>
          <rPr>
            <sz val="9"/>
            <rFont val="Tahoma"/>
            <family val="2"/>
          </rPr>
          <t xml:space="preserve">
65*0,60</t>
        </r>
      </text>
    </comment>
    <comment ref="D24" authorId="0">
      <text>
        <r>
          <rPr>
            <b/>
            <sz val="9"/>
            <rFont val="Tahoma"/>
            <family val="2"/>
          </rPr>
          <t>VICTORHUGO:</t>
        </r>
        <r>
          <rPr>
            <sz val="9"/>
            <rFont val="Tahoma"/>
            <family val="2"/>
          </rPr>
          <t xml:space="preserve">
60*0,60 dovelas cada metro
</t>
        </r>
      </text>
    </comment>
    <comment ref="D25" authorId="0">
      <text>
        <r>
          <rPr>
            <b/>
            <sz val="9"/>
            <rFont val="Tahoma"/>
            <family val="2"/>
          </rPr>
          <t>VICTORHUGO:</t>
        </r>
        <r>
          <rPr>
            <sz val="9"/>
            <rFont val="Tahoma"/>
            <family val="2"/>
          </rPr>
          <t xml:space="preserve">
65*1,5</t>
        </r>
      </text>
    </comment>
    <comment ref="D27" authorId="0">
      <text>
        <r>
          <rPr>
            <b/>
            <sz val="9"/>
            <rFont val="Tahoma"/>
            <family val="2"/>
          </rPr>
          <t>VICTORHUGO:</t>
        </r>
        <r>
          <rPr>
            <sz val="9"/>
            <rFont val="Tahoma"/>
            <family val="2"/>
          </rPr>
          <t xml:space="preserve">
0,07*65*3
</t>
        </r>
      </text>
    </comment>
  </commentList>
</comments>
</file>

<file path=xl/sharedStrings.xml><?xml version="1.0" encoding="utf-8"?>
<sst xmlns="http://schemas.openxmlformats.org/spreadsheetml/2006/main" count="63" uniqueCount="43">
  <si>
    <t>UNIVERSIDAD DEL CAUCA</t>
  </si>
  <si>
    <t>AREA DE MANTENIMIENTO</t>
  </si>
  <si>
    <t xml:space="preserve">ITEM </t>
  </si>
  <si>
    <t>DESCRIPCION</t>
  </si>
  <si>
    <t>UNID.</t>
  </si>
  <si>
    <t>CANT.</t>
  </si>
  <si>
    <t>VR. UNITARIO</t>
  </si>
  <si>
    <t>VR. TOTAL</t>
  </si>
  <si>
    <t xml:space="preserve">Demolición de anden en concreto en mal estado, incluye  acarreo  y bote de escombros.   </t>
  </si>
  <si>
    <t>M2</t>
  </si>
  <si>
    <t>Demolición de sardinel en concreto, incluye acarreo y bote de escombros</t>
  </si>
  <si>
    <t>ML</t>
  </si>
  <si>
    <t>M3</t>
  </si>
  <si>
    <t>Suministro e Instalación de  roca muerta compactada mecanicamente, espesor promedio 0,07 mts</t>
  </si>
  <si>
    <t>Construcción de andenes en concreto de 21 MPA espesor promedio 0,10 mts.</t>
  </si>
  <si>
    <t>Suministro e instalación de bordillo prefabricado de dimensiones 80*45*15</t>
  </si>
  <si>
    <t>Aseo general</t>
  </si>
  <si>
    <t>GLB</t>
  </si>
  <si>
    <t>VALOR COSTO DIRECTO</t>
  </si>
  <si>
    <t>AUI 25%</t>
  </si>
  <si>
    <t>COSTO DIRECTO + COSTO INDIRECTO</t>
  </si>
  <si>
    <t>IVA 16% SOBRE UTILIDAD DEL 5%</t>
  </si>
  <si>
    <t>COSTO TOTAL</t>
  </si>
  <si>
    <t>ING. VICTOR HUGO RODRIGUEZ LOPEZ</t>
  </si>
  <si>
    <t>Profesional Universitario</t>
  </si>
  <si>
    <t>Jefe Area de Mantenimiento</t>
  </si>
  <si>
    <t>Nivelación de terreno para construccion de anden e instalación de sardinel, incluye bote de escombros</t>
  </si>
  <si>
    <t>PRESUPUESTO OFICIAL PARA LA CONSTRUCCION DE MURO DE CIERRE PORTERIA SUR Y ANDENES SECTOR INGENIERIAS DE LA UNIVERSIDAD DEL CAUCA</t>
  </si>
  <si>
    <t>Ml</t>
  </si>
  <si>
    <t>Construcción de muro en bloque  de concreto de 0,14*0,20*0,4acanalado similar al existente</t>
  </si>
  <si>
    <t>Construcción de rejas de seguridad en tubo cuadrado de 1,5" y 2 ", diseño igual al existente; incluye pintura en anticorrosivo y terminado en esmalte por ambas caras-</t>
  </si>
  <si>
    <t>Corte y retiro de material común</t>
  </si>
  <si>
    <t xml:space="preserve">  </t>
  </si>
  <si>
    <t>Construcción de concreto estampado color gris con desmoldante negro, color rojo y color amarillo según diseños.</t>
  </si>
  <si>
    <t>Viga de amarre de 0,20*0,25 mts, para muro perimetral de cierre concreto de 21 Mpa, incluye acero de refuerzo: Acero longitudinal 4#3 acero transversal #2 cada 0,15 mts.</t>
  </si>
  <si>
    <t>Und</t>
  </si>
  <si>
    <t>Corte de arboles existentes, incluye retiro de troncos, ramas , sacada de raiz y permiso de la CRC.</t>
  </si>
  <si>
    <t>Suministro e instalacion de palmas de altura 2,80 mts. Como mínimo</t>
  </si>
  <si>
    <t>CERRAMIENTO PORTERIA SUR Y ANDEN</t>
  </si>
  <si>
    <t>Acometida eléctrica en cable calibre 10 centelsa THHN/THWN, Incluye ducto pvc de diámetro 3/4</t>
  </si>
  <si>
    <t>Puntos electricos a 220 Voltios; incluye cable calibre 10 y tuberia 3/4" haltura promedio 8 metros.</t>
  </si>
  <si>
    <t>Suministro e instalación de Poste metálico de 6 metros tipo megabus de un solo propósito, incluye luminaria decorativa tipo varonesa sodio de 70w</t>
  </si>
  <si>
    <t>Construccion de Dovelas en concreto cada metro , incluye acero de refuerzo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</si>
</sst>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 * #,##0.00_ ;_ * \-#,##0.00_ ;_ * &quot;-&quot;??_ ;_ @_ "/>
    <numFmt numFmtId="167" formatCode="0.0"/>
    <numFmt numFmtId="168" formatCode="0.000"/>
    <numFmt numFmtId="169" formatCode="[$$-2C0A]\ #,##0"/>
    <numFmt numFmtId="170" formatCode="_(&quot;$&quot;\ * #,##0_);_(&quot;$&quot;\ * \(#,##0\);_(&quot;$&quot;\ * &quot;-&quot;??_);_(@_)"/>
    <numFmt numFmtId="171" formatCode="_(&quot;$&quot;* #,##0_);_(&quot;$&quot;* \(#,##0\);_(&quot;$&quot;* &quot;-&quot;??_);_(@_)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Verdana"/>
      <family val="2"/>
    </font>
    <font>
      <b/>
      <sz val="11"/>
      <color indexed="8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b/>
      <sz val="11"/>
      <color theme="1"/>
      <name val="Calibri"/>
      <family val="2"/>
      <scheme val="minor"/>
    </font>
    <font>
      <b/>
      <sz val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4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</cellStyleXfs>
  <cellXfs count="84">
    <xf numFmtId="0" fontId="0" fillId="0" borderId="0" xfId="0"/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38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30" applyNumberFormat="1" applyFont="1" applyFill="1" applyBorder="1" applyAlignment="1">
      <alignment horizontal="center" vertical="center" wrapText="1"/>
      <protection/>
    </xf>
    <xf numFmtId="169" fontId="0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43" fontId="2" fillId="0" borderId="0" xfId="2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43" fontId="7" fillId="0" borderId="0" xfId="20" applyNumberFormat="1" applyFont="1" applyFill="1" applyBorder="1" applyAlignment="1">
      <alignment horizontal="center" vertical="center" wrapText="1"/>
    </xf>
    <xf numFmtId="167" fontId="6" fillId="0" borderId="0" xfId="38" applyNumberFormat="1" applyFont="1" applyFill="1" applyBorder="1" applyAlignment="1">
      <alignment horizontal="center" vertical="center"/>
      <protection/>
    </xf>
    <xf numFmtId="0" fontId="7" fillId="0" borderId="0" xfId="27" applyFont="1" applyFill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>
      <alignment horizontal="justify" vertical="center" wrapText="1"/>
    </xf>
    <xf numFmtId="167" fontId="0" fillId="0" borderId="0" xfId="0" applyNumberFormat="1" applyFont="1" applyFill="1" applyBorder="1" applyAlignment="1">
      <alignment horizontal="center" vertical="center"/>
    </xf>
    <xf numFmtId="0" fontId="7" fillId="0" borderId="0" xfId="28" applyFont="1" applyFill="1" applyBorder="1" applyAlignment="1">
      <alignment horizontal="center" vertical="center"/>
      <protection/>
    </xf>
    <xf numFmtId="0" fontId="7" fillId="0" borderId="0" xfId="28" applyNumberFormat="1" applyFont="1" applyFill="1" applyBorder="1" applyAlignment="1">
      <alignment horizontal="justify" vertical="center" wrapText="1"/>
      <protection/>
    </xf>
    <xf numFmtId="0" fontId="7" fillId="0" borderId="0" xfId="28" applyNumberFormat="1" applyFont="1" applyFill="1" applyBorder="1" applyAlignment="1">
      <alignment horizontal="center" vertical="center" wrapText="1"/>
      <protection/>
    </xf>
    <xf numFmtId="0" fontId="7" fillId="0" borderId="0" xfId="29" applyNumberFormat="1" applyFont="1" applyFill="1" applyBorder="1" applyAlignment="1">
      <alignment horizontal="justify" vertical="center" wrapText="1"/>
      <protection/>
    </xf>
    <xf numFmtId="0" fontId="7" fillId="0" borderId="0" xfId="29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30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vertical="center" wrapText="1"/>
    </xf>
    <xf numFmtId="0" fontId="7" fillId="0" borderId="0" xfId="32" applyNumberFormat="1" applyFont="1" applyFill="1" applyBorder="1" applyAlignment="1">
      <alignment horizontal="justify" vertical="center" wrapText="1"/>
      <protection/>
    </xf>
    <xf numFmtId="0" fontId="7" fillId="0" borderId="0" xfId="31" applyFont="1" applyFill="1" applyBorder="1" applyAlignment="1">
      <alignment horizontal="center" vertical="center"/>
      <protection/>
    </xf>
    <xf numFmtId="0" fontId="7" fillId="0" borderId="0" xfId="32" applyFont="1" applyFill="1" applyBorder="1" applyAlignment="1">
      <alignment horizontal="center" vertical="center"/>
      <protection/>
    </xf>
    <xf numFmtId="0" fontId="7" fillId="0" borderId="0" xfId="33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32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/>
    </xf>
    <xf numFmtId="43" fontId="2" fillId="0" borderId="0" xfId="2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33" applyFont="1" applyFill="1" applyBorder="1" applyAlignment="1">
      <alignment horizontal="center" vertical="center"/>
      <protection/>
    </xf>
    <xf numFmtId="170" fontId="4" fillId="0" borderId="0" xfId="22" applyNumberFormat="1" applyFont="1" applyFill="1" applyBorder="1" applyAlignment="1">
      <alignment horizontal="center" vertical="center" wrapText="1"/>
    </xf>
    <xf numFmtId="0" fontId="7" fillId="0" borderId="0" xfId="46" applyFont="1" applyFill="1" applyBorder="1" applyAlignment="1">
      <alignment horizontal="justify" vertical="center" wrapText="1"/>
      <protection/>
    </xf>
    <xf numFmtId="0" fontId="7" fillId="0" borderId="0" xfId="45" applyFont="1" applyFill="1" applyBorder="1" applyAlignment="1">
      <alignment horizontal="center" vertical="center"/>
      <protection/>
    </xf>
    <xf numFmtId="0" fontId="7" fillId="0" borderId="0" xfId="46" applyFont="1" applyFill="1" applyBorder="1" applyAlignment="1">
      <alignment horizontal="center" vertical="center" wrapText="1"/>
      <protection/>
    </xf>
    <xf numFmtId="3" fontId="7" fillId="0" borderId="0" xfId="46" applyNumberFormat="1" applyFont="1" applyFill="1" applyBorder="1" applyAlignment="1">
      <alignment horizontal="center" vertical="center" wrapText="1"/>
      <protection/>
    </xf>
    <xf numFmtId="171" fontId="7" fillId="0" borderId="0" xfId="24" applyNumberFormat="1" applyFont="1" applyFill="1" applyBorder="1" applyAlignment="1">
      <alignment vertical="center" wrapText="1"/>
    </xf>
    <xf numFmtId="0" fontId="0" fillId="0" borderId="0" xfId="0" applyBorder="1"/>
    <xf numFmtId="0" fontId="11" fillId="0" borderId="0" xfId="0" applyFont="1" applyAlignment="1">
      <alignment/>
    </xf>
    <xf numFmtId="0" fontId="10" fillId="0" borderId="0" xfId="0" applyFont="1" applyFill="1" applyBorder="1" applyAlignment="1">
      <alignment vertical="center"/>
    </xf>
    <xf numFmtId="1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center" vertical="center"/>
    </xf>
    <xf numFmtId="0" fontId="7" fillId="0" borderId="1" xfId="38" applyFont="1" applyFill="1" applyBorder="1" applyAlignment="1">
      <alignment horizontal="justify" vertical="justify"/>
      <protection/>
    </xf>
    <xf numFmtId="0" fontId="8" fillId="0" borderId="2" xfId="38" applyNumberFormat="1" applyFont="1" applyFill="1" applyBorder="1" applyAlignment="1">
      <alignment horizontal="justify" vertical="justify" wrapText="1"/>
      <protection/>
    </xf>
    <xf numFmtId="43" fontId="9" fillId="0" borderId="1" xfId="20" applyNumberFormat="1" applyFont="1" applyFill="1" applyBorder="1" applyAlignment="1">
      <alignment horizontal="justify" vertical="justify" wrapText="1"/>
    </xf>
    <xf numFmtId="169" fontId="9" fillId="0" borderId="1" xfId="0" applyNumberFormat="1" applyFont="1" applyFill="1" applyBorder="1" applyAlignment="1">
      <alignment horizontal="justify" vertical="justify" wrapText="1"/>
    </xf>
    <xf numFmtId="0" fontId="6" fillId="0" borderId="1" xfId="38" applyFont="1" applyFill="1" applyBorder="1" applyAlignment="1">
      <alignment horizontal="justify" vertical="justify"/>
      <protection/>
    </xf>
    <xf numFmtId="1" fontId="2" fillId="0" borderId="1" xfId="0" applyNumberFormat="1" applyFont="1" applyFill="1" applyBorder="1" applyAlignment="1">
      <alignment horizontal="justify" vertical="justify"/>
    </xf>
    <xf numFmtId="0" fontId="7" fillId="0" borderId="1" xfId="40" applyFont="1" applyFill="1" applyBorder="1" applyAlignment="1">
      <alignment horizontal="justify" vertical="justify"/>
      <protection/>
    </xf>
    <xf numFmtId="0" fontId="8" fillId="0" borderId="2" xfId="41" applyNumberFormat="1" applyFont="1" applyFill="1" applyBorder="1" applyAlignment="1">
      <alignment horizontal="justify" vertical="justify" wrapText="1"/>
      <protection/>
    </xf>
    <xf numFmtId="0" fontId="0" fillId="0" borderId="1" xfId="0" applyFont="1" applyFill="1" applyBorder="1" applyAlignment="1">
      <alignment horizontal="justify" vertical="justify"/>
    </xf>
    <xf numFmtId="43" fontId="8" fillId="0" borderId="1" xfId="20" applyNumberFormat="1" applyFont="1" applyFill="1" applyBorder="1" applyAlignment="1">
      <alignment horizontal="justify" vertical="justify" wrapText="1"/>
    </xf>
    <xf numFmtId="0" fontId="10" fillId="0" borderId="1" xfId="0" applyFont="1" applyFill="1" applyBorder="1" applyAlignment="1">
      <alignment horizontal="justify" vertical="justify"/>
    </xf>
    <xf numFmtId="0" fontId="7" fillId="0" borderId="1" xfId="30" applyNumberFormat="1" applyFont="1" applyFill="1" applyBorder="1" applyAlignment="1">
      <alignment horizontal="justify" vertical="justify" wrapText="1"/>
      <protection/>
    </xf>
    <xf numFmtId="43" fontId="4" fillId="0" borderId="1" xfId="20" applyNumberFormat="1" applyFont="1" applyFill="1" applyBorder="1" applyAlignment="1">
      <alignment horizontal="justify" vertical="justify" wrapText="1"/>
    </xf>
    <xf numFmtId="169" fontId="0" fillId="0" borderId="1" xfId="0" applyNumberFormat="1" applyFont="1" applyFill="1" applyBorder="1" applyAlignment="1">
      <alignment horizontal="justify" vertical="justify" wrapText="1"/>
    </xf>
    <xf numFmtId="169" fontId="4" fillId="0" borderId="1" xfId="0" applyNumberFormat="1" applyFont="1" applyFill="1" applyBorder="1" applyAlignment="1">
      <alignment horizontal="justify" vertical="justify" wrapText="1"/>
    </xf>
    <xf numFmtId="167" fontId="4" fillId="0" borderId="1" xfId="0" applyNumberFormat="1" applyFont="1" applyFill="1" applyBorder="1" applyAlignment="1">
      <alignment horizontal="justify" vertical="justify"/>
    </xf>
    <xf numFmtId="43" fontId="2" fillId="0" borderId="1" xfId="20" applyNumberFormat="1" applyFont="1" applyFill="1" applyBorder="1" applyAlignment="1">
      <alignment horizontal="justify" vertical="justify" wrapText="1"/>
    </xf>
    <xf numFmtId="0" fontId="8" fillId="0" borderId="1" xfId="40" applyNumberFormat="1" applyFont="1" applyFill="1" applyBorder="1" applyAlignment="1">
      <alignment horizontal="center" vertical="justify" wrapText="1"/>
      <protection/>
    </xf>
    <xf numFmtId="0" fontId="9" fillId="0" borderId="1" xfId="0" applyFont="1" applyFill="1" applyBorder="1" applyAlignment="1">
      <alignment horizontal="center" vertical="justify" wrapText="1"/>
    </xf>
    <xf numFmtId="0" fontId="8" fillId="0" borderId="1" xfId="30" applyNumberFormat="1" applyFont="1" applyFill="1" applyBorder="1" applyAlignment="1">
      <alignment horizontal="center" vertical="justify" wrapText="1"/>
      <protection/>
    </xf>
    <xf numFmtId="0" fontId="7" fillId="0" borderId="0" xfId="38" applyFont="1" applyFill="1" applyBorder="1" applyAlignment="1">
      <alignment horizontal="justify" vertical="justify"/>
      <protection/>
    </xf>
    <xf numFmtId="0" fontId="10" fillId="0" borderId="0" xfId="0" applyFont="1" applyFill="1" applyBorder="1" applyAlignment="1">
      <alignment horizontal="justify" vertical="justify"/>
    </xf>
    <xf numFmtId="0" fontId="7" fillId="0" borderId="0" xfId="30" applyNumberFormat="1" applyFont="1" applyFill="1" applyBorder="1" applyAlignment="1">
      <alignment horizontal="justify" vertical="justify" wrapText="1"/>
      <protection/>
    </xf>
    <xf numFmtId="0" fontId="0" fillId="0" borderId="0" xfId="0" applyFont="1" applyFill="1" applyBorder="1" applyAlignment="1">
      <alignment horizontal="justify" vertical="justify"/>
    </xf>
    <xf numFmtId="169" fontId="0" fillId="0" borderId="0" xfId="0" applyNumberFormat="1" applyFont="1" applyFill="1" applyBorder="1" applyAlignment="1">
      <alignment horizontal="justify" vertical="justify" wrapText="1"/>
    </xf>
    <xf numFmtId="0" fontId="14" fillId="0" borderId="2" xfId="38" applyNumberFormat="1" applyFont="1" applyFill="1" applyBorder="1" applyAlignment="1">
      <alignment horizontal="justify" vertical="justify" wrapText="1"/>
      <protection/>
    </xf>
    <xf numFmtId="0" fontId="8" fillId="0" borderId="2" xfId="38" applyNumberFormat="1" applyFont="1" applyFill="1" applyBorder="1" applyAlignment="1">
      <alignment horizontal="justify" vertical="justify"/>
      <protection/>
    </xf>
    <xf numFmtId="169" fontId="8" fillId="0" borderId="1" xfId="0" applyNumberFormat="1" applyFont="1" applyFill="1" applyBorder="1" applyAlignment="1">
      <alignment horizontal="justify" vertical="justify" wrapText="1"/>
    </xf>
    <xf numFmtId="169" fontId="15" fillId="0" borderId="1" xfId="0" applyNumberFormat="1" applyFont="1" applyFill="1" applyBorder="1" applyAlignment="1">
      <alignment horizontal="justify" vertical="justify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justify"/>
      <protection locked="0"/>
    </xf>
  </cellXfs>
  <cellStyles count="3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2" xfId="20"/>
    <cellStyle name="Millares 3" xfId="21"/>
    <cellStyle name="Moneda 2" xfId="22"/>
    <cellStyle name="Moneda 23" xfId="23"/>
    <cellStyle name="Moneda_Diseño Colegio del Norte" xfId="24"/>
    <cellStyle name="Normal 10" xfId="25"/>
    <cellStyle name="Normal 11" xfId="26"/>
    <cellStyle name="Normal 12" xfId="27"/>
    <cellStyle name="Normal 14" xfId="28"/>
    <cellStyle name="Normal 15" xfId="29"/>
    <cellStyle name="Normal 16" xfId="30"/>
    <cellStyle name="Normal 17" xfId="31"/>
    <cellStyle name="Normal 18" xfId="32"/>
    <cellStyle name="Normal 19" xfId="33"/>
    <cellStyle name="Normal 20" xfId="34"/>
    <cellStyle name="Normal 22" xfId="35"/>
    <cellStyle name="Normal 28" xfId="36"/>
    <cellStyle name="Normal 29" xfId="37"/>
    <cellStyle name="Normal 3" xfId="38"/>
    <cellStyle name="Normal 4" xfId="39"/>
    <cellStyle name="Normal 5" xfId="40"/>
    <cellStyle name="Normal 6" xfId="41"/>
    <cellStyle name="Normal 7" xfId="42"/>
    <cellStyle name="Normal 8" xfId="43"/>
    <cellStyle name="Normal 9" xfId="44"/>
    <cellStyle name="Normal_Diseño Colegio del Norte" xfId="45"/>
    <cellStyle name="Normal_Pto-Tejada remodelacion" xfId="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0</xdr:row>
      <xdr:rowOff>57150</xdr:rowOff>
    </xdr:from>
    <xdr:to>
      <xdr:col>1</xdr:col>
      <xdr:colOff>847725</xdr:colOff>
      <xdr:row>3</xdr:row>
      <xdr:rowOff>171450</xdr:rowOff>
    </xdr:to>
    <xdr:pic>
      <xdr:nvPicPr>
        <xdr:cNvPr id="3" name="Picture 3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"/>
          <a:ext cx="676275" cy="6858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33"/>
  <sheetViews>
    <sheetView tabSelected="1" workbookViewId="0" topLeftCell="A10">
      <selection activeCell="H10" sqref="H10"/>
    </sheetView>
  </sheetViews>
  <sheetFormatPr defaultColWidth="11.421875" defaultRowHeight="15"/>
  <cols>
    <col min="1" max="1" width="6.57421875" style="0" customWidth="1"/>
    <col min="2" max="2" width="31.8515625" style="0" customWidth="1"/>
    <col min="3" max="3" width="10.7109375" style="0" customWidth="1"/>
    <col min="4" max="4" width="10.140625" style="0" customWidth="1"/>
    <col min="5" max="5" width="13.421875" style="0" customWidth="1"/>
    <col min="6" max="6" width="14.00390625" style="0" customWidth="1"/>
  </cols>
  <sheetData>
    <row r="1" spans="1:6" ht="15">
      <c r="A1" s="82" t="s">
        <v>0</v>
      </c>
      <c r="B1" s="82"/>
      <c r="C1" s="82"/>
      <c r="D1" s="82"/>
      <c r="E1" s="82"/>
      <c r="F1" s="82"/>
    </row>
    <row r="2" spans="1:6" ht="15">
      <c r="A2" s="82" t="s">
        <v>1</v>
      </c>
      <c r="B2" s="82"/>
      <c r="C2" s="82"/>
      <c r="D2" s="82"/>
      <c r="E2" s="82"/>
      <c r="F2" s="82"/>
    </row>
    <row r="3" spans="1:6" s="1" customFormat="1" ht="15">
      <c r="A3" s="52"/>
      <c r="B3" s="52"/>
      <c r="C3" s="52"/>
      <c r="D3" s="52"/>
      <c r="E3" s="52"/>
      <c r="F3" s="52"/>
    </row>
    <row r="4" spans="1:6" s="1" customFormat="1" ht="15">
      <c r="A4" s="52"/>
      <c r="B4" s="52"/>
      <c r="C4" s="52"/>
      <c r="D4" s="52"/>
      <c r="E4" s="52"/>
      <c r="F4" s="52"/>
    </row>
    <row r="5" spans="1:6" ht="15" customHeight="1">
      <c r="A5" s="83" t="s">
        <v>27</v>
      </c>
      <c r="B5" s="83"/>
      <c r="C5" s="83"/>
      <c r="D5" s="83"/>
      <c r="E5" s="83"/>
      <c r="F5" s="83"/>
    </row>
    <row r="6" spans="1:6" s="1" customFormat="1" ht="15">
      <c r="A6" s="83"/>
      <c r="B6" s="83"/>
      <c r="C6" s="83"/>
      <c r="D6" s="83"/>
      <c r="E6" s="83"/>
      <c r="F6" s="83"/>
    </row>
    <row r="7" spans="1:6" ht="15">
      <c r="A7" s="5"/>
      <c r="B7" s="5"/>
      <c r="C7" s="5"/>
      <c r="D7" s="5"/>
      <c r="E7" s="5"/>
      <c r="F7" s="51">
        <v>40961</v>
      </c>
    </row>
    <row r="8" spans="1:6" ht="15">
      <c r="A8" s="2" t="s">
        <v>2</v>
      </c>
      <c r="B8" s="3" t="s">
        <v>3</v>
      </c>
      <c r="C8" s="2" t="s">
        <v>4</v>
      </c>
      <c r="D8" s="2" t="s">
        <v>5</v>
      </c>
      <c r="E8" s="2" t="s">
        <v>6</v>
      </c>
      <c r="F8" s="2" t="s">
        <v>7</v>
      </c>
    </row>
    <row r="9" spans="1:6" ht="36">
      <c r="A9" s="53">
        <v>1</v>
      </c>
      <c r="B9" s="54" t="s">
        <v>8</v>
      </c>
      <c r="C9" s="70" t="s">
        <v>9</v>
      </c>
      <c r="D9" s="55">
        <f>75*2.2</f>
        <v>165</v>
      </c>
      <c r="E9" s="56">
        <v>10444</v>
      </c>
      <c r="F9" s="56">
        <f>+D9*E9</f>
        <v>1723260</v>
      </c>
    </row>
    <row r="10" spans="1:6" ht="24">
      <c r="A10" s="53">
        <v>2</v>
      </c>
      <c r="B10" s="54" t="s">
        <v>10</v>
      </c>
      <c r="C10" s="70" t="s">
        <v>11</v>
      </c>
      <c r="D10" s="55">
        <v>75</v>
      </c>
      <c r="E10" s="56">
        <v>10564</v>
      </c>
      <c r="F10" s="56">
        <f aca="true" t="shared" si="0" ref="F10:F31">+D10*E10</f>
        <v>792300</v>
      </c>
    </row>
    <row r="11" spans="1:6" ht="48">
      <c r="A11" s="57">
        <v>3</v>
      </c>
      <c r="B11" s="54" t="s">
        <v>26</v>
      </c>
      <c r="C11" s="70" t="s">
        <v>12</v>
      </c>
      <c r="D11" s="55">
        <f>75*3.2</f>
        <v>240</v>
      </c>
      <c r="E11" s="56">
        <v>25500</v>
      </c>
      <c r="F11" s="56">
        <f t="shared" si="0"/>
        <v>6120000</v>
      </c>
    </row>
    <row r="12" spans="1:6" ht="36">
      <c r="A12" s="58">
        <v>4</v>
      </c>
      <c r="B12" s="54" t="s">
        <v>13</v>
      </c>
      <c r="C12" s="71" t="s">
        <v>9</v>
      </c>
      <c r="D12" s="55">
        <f>240*0.07</f>
        <v>16.8</v>
      </c>
      <c r="E12" s="56">
        <v>4200</v>
      </c>
      <c r="F12" s="56">
        <f t="shared" si="0"/>
        <v>70560</v>
      </c>
    </row>
    <row r="13" spans="1:6" ht="24">
      <c r="A13" s="59">
        <v>5</v>
      </c>
      <c r="B13" s="54" t="s">
        <v>14</v>
      </c>
      <c r="C13" s="70" t="s">
        <v>9</v>
      </c>
      <c r="D13" s="55">
        <f>75*3.2</f>
        <v>240</v>
      </c>
      <c r="E13" s="56">
        <v>45200</v>
      </c>
      <c r="F13" s="56">
        <f t="shared" si="0"/>
        <v>10848000</v>
      </c>
    </row>
    <row r="14" spans="1:6" ht="36.75" customHeight="1">
      <c r="A14" s="53">
        <v>6</v>
      </c>
      <c r="B14" s="60" t="s">
        <v>33</v>
      </c>
      <c r="C14" s="70" t="s">
        <v>9</v>
      </c>
      <c r="D14" s="55">
        <v>240</v>
      </c>
      <c r="E14" s="56">
        <v>26200</v>
      </c>
      <c r="F14" s="56">
        <f t="shared" si="0"/>
        <v>6288000</v>
      </c>
    </row>
    <row r="15" spans="1:6" ht="26.25" customHeight="1">
      <c r="A15" s="59">
        <v>7</v>
      </c>
      <c r="B15" s="54" t="s">
        <v>15</v>
      </c>
      <c r="C15" s="70" t="s">
        <v>11</v>
      </c>
      <c r="D15" s="55">
        <v>79</v>
      </c>
      <c r="E15" s="56">
        <v>38500</v>
      </c>
      <c r="F15" s="56">
        <f t="shared" si="0"/>
        <v>3041500</v>
      </c>
    </row>
    <row r="16" spans="1:6" s="1" customFormat="1" ht="36.75" customHeight="1">
      <c r="A16" s="59">
        <v>8</v>
      </c>
      <c r="B16" s="54" t="s">
        <v>36</v>
      </c>
      <c r="C16" s="70" t="s">
        <v>35</v>
      </c>
      <c r="D16" s="55">
        <v>3</v>
      </c>
      <c r="E16" s="56">
        <v>980000</v>
      </c>
      <c r="F16" s="56">
        <f t="shared" si="0"/>
        <v>2940000</v>
      </c>
    </row>
    <row r="17" spans="1:6" s="1" customFormat="1" ht="26.25" customHeight="1">
      <c r="A17" s="59">
        <v>9</v>
      </c>
      <c r="B17" s="54" t="s">
        <v>37</v>
      </c>
      <c r="C17" s="70" t="s">
        <v>35</v>
      </c>
      <c r="D17" s="55">
        <v>5</v>
      </c>
      <c r="E17" s="56">
        <v>285000</v>
      </c>
      <c r="F17" s="56">
        <f t="shared" si="0"/>
        <v>1425000</v>
      </c>
    </row>
    <row r="18" spans="1:6" s="1" customFormat="1" ht="34.5" customHeight="1">
      <c r="A18" s="59">
        <v>10</v>
      </c>
      <c r="B18" s="54" t="s">
        <v>39</v>
      </c>
      <c r="C18" s="70" t="s">
        <v>28</v>
      </c>
      <c r="D18" s="55">
        <v>190</v>
      </c>
      <c r="E18" s="56">
        <v>5500</v>
      </c>
      <c r="F18" s="56">
        <f t="shared" si="0"/>
        <v>1045000</v>
      </c>
    </row>
    <row r="19" spans="1:6" s="1" customFormat="1" ht="36.75" customHeight="1">
      <c r="A19" s="59"/>
      <c r="B19" s="54" t="s">
        <v>40</v>
      </c>
      <c r="C19" s="70" t="s">
        <v>35</v>
      </c>
      <c r="D19" s="55">
        <v>5</v>
      </c>
      <c r="E19" s="56">
        <v>102135</v>
      </c>
      <c r="F19" s="56">
        <f t="shared" si="0"/>
        <v>510675</v>
      </c>
    </row>
    <row r="20" spans="1:6" s="1" customFormat="1" ht="52.5" customHeight="1">
      <c r="A20" s="59"/>
      <c r="B20" s="54" t="s">
        <v>41</v>
      </c>
      <c r="C20" s="70" t="s">
        <v>35</v>
      </c>
      <c r="D20" s="55">
        <v>5</v>
      </c>
      <c r="E20" s="80">
        <v>1447456</v>
      </c>
      <c r="F20" s="56">
        <f t="shared" si="0"/>
        <v>7237280</v>
      </c>
    </row>
    <row r="21" spans="1:6" s="1" customFormat="1" ht="13.5" customHeight="1">
      <c r="A21" s="59"/>
      <c r="B21" s="78" t="s">
        <v>38</v>
      </c>
      <c r="C21" s="70"/>
      <c r="D21" s="55"/>
      <c r="E21" s="56"/>
      <c r="F21" s="56"/>
    </row>
    <row r="22" spans="1:6" s="1" customFormat="1" ht="60" customHeight="1">
      <c r="A22" s="59">
        <v>8</v>
      </c>
      <c r="B22" s="79" t="s">
        <v>34</v>
      </c>
      <c r="C22" s="70" t="s">
        <v>28</v>
      </c>
      <c r="D22" s="55">
        <v>65</v>
      </c>
      <c r="E22" s="80">
        <v>46891</v>
      </c>
      <c r="F22" s="56">
        <f t="shared" si="0"/>
        <v>3047915</v>
      </c>
    </row>
    <row r="23" spans="1:6" s="1" customFormat="1" ht="36" customHeight="1">
      <c r="A23" s="59">
        <v>9</v>
      </c>
      <c r="B23" s="54" t="s">
        <v>29</v>
      </c>
      <c r="C23" s="70" t="s">
        <v>9</v>
      </c>
      <c r="D23" s="55">
        <f>65*0.6</f>
        <v>39</v>
      </c>
      <c r="E23" s="56">
        <v>56256</v>
      </c>
      <c r="F23" s="56">
        <f t="shared" si="0"/>
        <v>2193984</v>
      </c>
    </row>
    <row r="24" spans="1:6" s="1" customFormat="1" ht="26.25" customHeight="1">
      <c r="A24" s="59">
        <v>10</v>
      </c>
      <c r="B24" s="54" t="s">
        <v>42</v>
      </c>
      <c r="C24" s="70" t="s">
        <v>28</v>
      </c>
      <c r="D24" s="55">
        <f>0.6*65</f>
        <v>39</v>
      </c>
      <c r="E24" s="56">
        <v>9664</v>
      </c>
      <c r="F24" s="56">
        <f t="shared" si="0"/>
        <v>376896</v>
      </c>
    </row>
    <row r="25" spans="1:10" s="1" customFormat="1" ht="61.5" customHeight="1">
      <c r="A25" s="59">
        <v>11</v>
      </c>
      <c r="B25" s="54" t="s">
        <v>30</v>
      </c>
      <c r="C25" s="70" t="s">
        <v>9</v>
      </c>
      <c r="D25" s="55">
        <f>65*1.5</f>
        <v>97.5</v>
      </c>
      <c r="E25" s="56">
        <v>135000</v>
      </c>
      <c r="F25" s="56">
        <f t="shared" si="0"/>
        <v>13162500</v>
      </c>
      <c r="J25" s="1" t="s">
        <v>32</v>
      </c>
    </row>
    <row r="26" spans="1:6" s="1" customFormat="1" ht="15.75" customHeight="1">
      <c r="A26" s="59">
        <v>12</v>
      </c>
      <c r="B26" s="54" t="s">
        <v>31</v>
      </c>
      <c r="C26" s="70" t="s">
        <v>12</v>
      </c>
      <c r="D26" s="55">
        <v>208</v>
      </c>
      <c r="E26" s="56">
        <v>23500</v>
      </c>
      <c r="F26" s="56">
        <f t="shared" si="0"/>
        <v>4888000</v>
      </c>
    </row>
    <row r="27" spans="1:6" s="1" customFormat="1" ht="36" customHeight="1">
      <c r="A27" s="59">
        <v>13</v>
      </c>
      <c r="B27" s="54" t="s">
        <v>13</v>
      </c>
      <c r="C27" s="71" t="s">
        <v>9</v>
      </c>
      <c r="D27" s="55">
        <f>0.07*65*3</f>
        <v>13.650000000000002</v>
      </c>
      <c r="E27" s="56">
        <v>4200</v>
      </c>
      <c r="F27" s="56">
        <f t="shared" si="0"/>
        <v>57330.00000000001</v>
      </c>
    </row>
    <row r="28" spans="1:6" s="1" customFormat="1" ht="27.75" customHeight="1">
      <c r="A28" s="59">
        <v>14</v>
      </c>
      <c r="B28" s="54" t="s">
        <v>14</v>
      </c>
      <c r="C28" s="70" t="s">
        <v>9</v>
      </c>
      <c r="D28" s="55">
        <f>65*3</f>
        <v>195</v>
      </c>
      <c r="E28" s="56">
        <v>45200</v>
      </c>
      <c r="F28" s="56">
        <f t="shared" si="0"/>
        <v>8814000</v>
      </c>
    </row>
    <row r="29" spans="1:6" s="1" customFormat="1" ht="35.25" customHeight="1">
      <c r="A29" s="59">
        <v>15</v>
      </c>
      <c r="B29" s="60" t="s">
        <v>33</v>
      </c>
      <c r="C29" s="70" t="s">
        <v>9</v>
      </c>
      <c r="D29" s="55">
        <v>195</v>
      </c>
      <c r="E29" s="56">
        <v>26200</v>
      </c>
      <c r="F29" s="56">
        <f t="shared" si="0"/>
        <v>5109000</v>
      </c>
    </row>
    <row r="30" spans="1:6" s="1" customFormat="1" ht="38.25" customHeight="1">
      <c r="A30" s="59">
        <v>16</v>
      </c>
      <c r="B30" s="54" t="s">
        <v>36</v>
      </c>
      <c r="C30" s="70" t="s">
        <v>35</v>
      </c>
      <c r="D30" s="55">
        <v>3</v>
      </c>
      <c r="E30" s="56">
        <v>980000</v>
      </c>
      <c r="F30" s="56">
        <f t="shared" si="0"/>
        <v>2940000</v>
      </c>
    </row>
    <row r="31" spans="1:6" ht="15">
      <c r="A31" s="61">
        <v>8</v>
      </c>
      <c r="B31" s="54" t="s">
        <v>16</v>
      </c>
      <c r="C31" s="72" t="s">
        <v>17</v>
      </c>
      <c r="D31" s="62">
        <v>1</v>
      </c>
      <c r="E31" s="56">
        <v>100000</v>
      </c>
      <c r="F31" s="56">
        <f t="shared" si="0"/>
        <v>100000</v>
      </c>
    </row>
    <row r="32" spans="1:6" ht="15">
      <c r="A32" s="53"/>
      <c r="B32" s="63" t="s">
        <v>18</v>
      </c>
      <c r="C32" s="64"/>
      <c r="D32" s="65"/>
      <c r="E32" s="66"/>
      <c r="F32" s="67">
        <f>SUM(F9:F31)</f>
        <v>82731200</v>
      </c>
    </row>
    <row r="33" spans="1:6" ht="15">
      <c r="A33" s="68"/>
      <c r="B33" s="63" t="s">
        <v>19</v>
      </c>
      <c r="C33" s="64"/>
      <c r="D33" s="69"/>
      <c r="E33" s="66"/>
      <c r="F33" s="67">
        <f>+F32*0.25</f>
        <v>20682800</v>
      </c>
    </row>
    <row r="34" spans="1:6" ht="15">
      <c r="A34" s="53"/>
      <c r="B34" s="63" t="s">
        <v>20</v>
      </c>
      <c r="C34" s="64"/>
      <c r="D34" s="69"/>
      <c r="E34" s="66"/>
      <c r="F34" s="66">
        <f>+F32+F33</f>
        <v>103414000</v>
      </c>
    </row>
    <row r="35" spans="1:6" ht="15">
      <c r="A35" s="53"/>
      <c r="B35" s="63" t="s">
        <v>21</v>
      </c>
      <c r="C35" s="64"/>
      <c r="D35" s="69"/>
      <c r="E35" s="66"/>
      <c r="F35" s="66">
        <f>+F32*0.05*0.16</f>
        <v>661849.6</v>
      </c>
    </row>
    <row r="36" spans="1:6" ht="15">
      <c r="A36" s="53"/>
      <c r="B36" s="63" t="s">
        <v>22</v>
      </c>
      <c r="C36" s="64"/>
      <c r="D36" s="61"/>
      <c r="E36" s="61"/>
      <c r="F36" s="81">
        <f>+F34+F35</f>
        <v>104075849.6</v>
      </c>
    </row>
    <row r="37" spans="1:6" s="1" customFormat="1" ht="15">
      <c r="A37" s="73"/>
      <c r="B37" s="74"/>
      <c r="C37" s="75"/>
      <c r="D37" s="76"/>
      <c r="E37" s="76"/>
      <c r="F37" s="77"/>
    </row>
    <row r="38" spans="1:6" s="1" customFormat="1" ht="15">
      <c r="A38" s="73"/>
      <c r="B38" s="74"/>
      <c r="C38" s="75"/>
      <c r="D38" s="76"/>
      <c r="E38" s="76"/>
      <c r="F38" s="77"/>
    </row>
    <row r="39" spans="1:6" ht="15">
      <c r="A39" s="6"/>
      <c r="B39" s="50"/>
      <c r="C39" s="8"/>
      <c r="D39" s="14"/>
      <c r="E39" s="14"/>
      <c r="F39" s="9"/>
    </row>
    <row r="40" spans="1:6" ht="15">
      <c r="A40" s="6"/>
      <c r="B40" s="50"/>
      <c r="C40" s="8"/>
      <c r="D40" s="14"/>
      <c r="E40" s="14"/>
      <c r="F40" s="9"/>
    </row>
    <row r="41" spans="1:6" ht="15">
      <c r="A41" s="6"/>
      <c r="B41" s="49" t="s">
        <v>23</v>
      </c>
      <c r="C41" s="8"/>
      <c r="D41" s="14"/>
      <c r="E41" s="14"/>
      <c r="F41" s="9"/>
    </row>
    <row r="42" spans="1:6" ht="15">
      <c r="A42" s="6"/>
      <c r="B42" s="49" t="s">
        <v>24</v>
      </c>
      <c r="C42" s="8"/>
      <c r="D42" s="15"/>
      <c r="E42" s="9"/>
      <c r="F42" s="9"/>
    </row>
    <row r="43" spans="1:6" ht="15">
      <c r="A43" s="6"/>
      <c r="B43" s="49" t="s">
        <v>25</v>
      </c>
      <c r="C43" s="8"/>
      <c r="D43" s="15"/>
      <c r="E43" s="9"/>
      <c r="F43" s="10"/>
    </row>
    <row r="44" spans="1:6" ht="15">
      <c r="A44" s="16"/>
      <c r="B44" s="1"/>
      <c r="C44" s="17"/>
      <c r="D44" s="15"/>
      <c r="E44" s="9"/>
      <c r="F44" s="9"/>
    </row>
    <row r="45" spans="1:6" ht="15">
      <c r="A45" s="6"/>
      <c r="B45" s="1"/>
      <c r="C45" s="17"/>
      <c r="D45" s="15"/>
      <c r="E45" s="9"/>
      <c r="F45" s="9"/>
    </row>
    <row r="46" spans="1:6" ht="15">
      <c r="A46" s="6"/>
      <c r="B46" s="18"/>
      <c r="C46" s="17"/>
      <c r="D46" s="15"/>
      <c r="E46" s="9"/>
      <c r="F46" s="9"/>
    </row>
    <row r="47" spans="1:6" ht="15">
      <c r="A47" s="6"/>
      <c r="B47" s="18"/>
      <c r="C47" s="17"/>
      <c r="D47" s="15"/>
      <c r="E47" s="9"/>
      <c r="F47" s="9"/>
    </row>
    <row r="48" spans="1:6" ht="15">
      <c r="A48" s="6"/>
      <c r="B48" s="18"/>
      <c r="C48" s="17"/>
      <c r="D48" s="15"/>
      <c r="E48" s="9"/>
      <c r="F48" s="9"/>
    </row>
    <row r="49" spans="1:6" ht="15">
      <c r="A49" s="19"/>
      <c r="B49" s="7"/>
      <c r="C49" s="4"/>
      <c r="D49" s="13"/>
      <c r="E49" s="9"/>
      <c r="F49" s="10"/>
    </row>
    <row r="50" spans="1:6" ht="15">
      <c r="A50" s="11"/>
      <c r="B50" s="12"/>
      <c r="C50" s="4"/>
      <c r="D50" s="13"/>
      <c r="E50" s="9"/>
      <c r="F50" s="9"/>
    </row>
    <row r="51" spans="1:6" ht="15">
      <c r="A51" s="20"/>
      <c r="B51" s="21"/>
      <c r="C51" s="22"/>
      <c r="D51" s="13"/>
      <c r="E51" s="9"/>
      <c r="F51" s="9"/>
    </row>
    <row r="52" spans="1:6" ht="15">
      <c r="A52" s="20"/>
      <c r="B52" s="21"/>
      <c r="C52" s="22"/>
      <c r="D52" s="13"/>
      <c r="E52" s="9"/>
      <c r="F52" s="9"/>
    </row>
    <row r="53" spans="1:6" ht="15">
      <c r="A53" s="20"/>
      <c r="B53" s="21"/>
      <c r="C53" s="22"/>
      <c r="D53" s="13"/>
      <c r="E53" s="9"/>
      <c r="F53" s="9"/>
    </row>
    <row r="54" spans="1:6" ht="15">
      <c r="A54" s="20"/>
      <c r="B54" s="21"/>
      <c r="C54" s="22"/>
      <c r="D54" s="13"/>
      <c r="E54" s="9"/>
      <c r="F54" s="9"/>
    </row>
    <row r="55" spans="1:6" ht="15">
      <c r="A55" s="20"/>
      <c r="B55" s="21"/>
      <c r="C55" s="22"/>
      <c r="D55" s="13"/>
      <c r="E55" s="9"/>
      <c r="F55" s="9"/>
    </row>
    <row r="56" spans="1:6" ht="15">
      <c r="A56" s="20"/>
      <c r="B56" s="23"/>
      <c r="C56" s="24"/>
      <c r="D56" s="13"/>
      <c r="E56" s="9"/>
      <c r="F56" s="9"/>
    </row>
    <row r="57" spans="1:6" ht="15">
      <c r="A57" s="20"/>
      <c r="B57" s="18"/>
      <c r="C57" s="24"/>
      <c r="D57" s="13"/>
      <c r="E57" s="9"/>
      <c r="F57" s="9"/>
    </row>
    <row r="58" spans="1:6" ht="15">
      <c r="A58" s="20"/>
      <c r="B58" s="18"/>
      <c r="C58" s="24"/>
      <c r="D58" s="13"/>
      <c r="E58" s="9"/>
      <c r="F58" s="9"/>
    </row>
    <row r="59" spans="1:6" ht="15">
      <c r="A59" s="19"/>
      <c r="B59" s="25"/>
      <c r="C59" s="24"/>
      <c r="D59" s="13"/>
      <c r="E59" s="9"/>
      <c r="F59" s="10"/>
    </row>
    <row r="60" spans="1:6" ht="15">
      <c r="A60" s="26"/>
      <c r="B60" s="27"/>
      <c r="C60" s="24"/>
      <c r="D60" s="13"/>
      <c r="E60" s="9"/>
      <c r="F60" s="9"/>
    </row>
    <row r="61" spans="1:6" ht="15">
      <c r="A61" s="19"/>
      <c r="B61" s="28"/>
      <c r="C61" s="24"/>
      <c r="D61" s="13"/>
      <c r="E61" s="9"/>
      <c r="F61" s="9"/>
    </row>
    <row r="62" spans="1:6" ht="15">
      <c r="A62" s="29"/>
      <c r="B62" s="28"/>
      <c r="C62" s="24"/>
      <c r="D62" s="13"/>
      <c r="E62" s="9"/>
      <c r="F62" s="9"/>
    </row>
    <row r="63" spans="1:6" ht="15">
      <c r="A63" s="30"/>
      <c r="B63" s="25"/>
      <c r="C63" s="24"/>
      <c r="D63" s="13"/>
      <c r="E63" s="9"/>
      <c r="F63" s="10"/>
    </row>
    <row r="64" spans="1:6" ht="15">
      <c r="A64" s="30"/>
      <c r="B64" s="25"/>
      <c r="C64" s="31"/>
      <c r="D64" s="13"/>
      <c r="E64" s="9"/>
      <c r="F64" s="9"/>
    </row>
    <row r="65" spans="1:6" ht="15">
      <c r="A65" s="32"/>
      <c r="B65" s="25"/>
      <c r="C65" s="4"/>
      <c r="D65" s="33"/>
      <c r="E65" s="9"/>
      <c r="F65" s="9"/>
    </row>
    <row r="66" spans="1:6" ht="15">
      <c r="A66" s="32"/>
      <c r="B66" s="25"/>
      <c r="C66" s="4"/>
      <c r="D66" s="33"/>
      <c r="E66" s="9"/>
      <c r="F66" s="9"/>
    </row>
    <row r="67" spans="1:6" ht="15">
      <c r="A67" s="32"/>
      <c r="B67" s="34"/>
      <c r="C67" s="4"/>
      <c r="D67" s="33"/>
      <c r="E67" s="9"/>
      <c r="F67" s="9"/>
    </row>
    <row r="68" spans="1:6" ht="15">
      <c r="A68" s="32"/>
      <c r="B68" s="12"/>
      <c r="C68" s="4"/>
      <c r="D68" s="33"/>
      <c r="E68" s="9"/>
      <c r="F68" s="10"/>
    </row>
    <row r="69" spans="1:6" ht="15">
      <c r="A69" s="32"/>
      <c r="B69" s="12"/>
      <c r="C69" s="4"/>
      <c r="D69" s="33"/>
      <c r="E69" s="9"/>
      <c r="F69" s="10"/>
    </row>
    <row r="70" spans="1:6" ht="15">
      <c r="A70" s="19"/>
      <c r="B70" s="7"/>
      <c r="C70" s="4"/>
      <c r="D70" s="33"/>
      <c r="E70" s="9"/>
      <c r="F70" s="9"/>
    </row>
    <row r="71" spans="1:6" ht="15">
      <c r="A71" s="35"/>
      <c r="B71" s="36"/>
      <c r="C71" s="35"/>
      <c r="D71" s="33"/>
      <c r="E71" s="9"/>
      <c r="F71" s="9"/>
    </row>
    <row r="72" spans="1:6" ht="15">
      <c r="A72" s="35"/>
      <c r="B72" s="36"/>
      <c r="C72" s="35"/>
      <c r="D72" s="33"/>
      <c r="E72" s="9"/>
      <c r="F72" s="9"/>
    </row>
    <row r="73" spans="1:6" ht="15">
      <c r="A73" s="32"/>
      <c r="B73" s="36"/>
      <c r="C73" s="4"/>
      <c r="D73" s="33"/>
      <c r="E73" s="9"/>
      <c r="F73" s="9"/>
    </row>
    <row r="74" spans="1:6" ht="15">
      <c r="A74" s="32"/>
      <c r="B74" s="28"/>
      <c r="C74" s="37"/>
      <c r="D74" s="33"/>
      <c r="E74" s="9"/>
      <c r="F74" s="9"/>
    </row>
    <row r="75" spans="1:6" ht="15">
      <c r="A75" s="32"/>
      <c r="B75" s="28"/>
      <c r="C75" s="37"/>
      <c r="D75" s="33"/>
      <c r="E75" s="9"/>
      <c r="F75" s="9"/>
    </row>
    <row r="76" spans="1:6" ht="15">
      <c r="A76" s="32"/>
      <c r="B76" s="28"/>
      <c r="C76" s="37"/>
      <c r="D76" s="33"/>
      <c r="E76" s="9"/>
      <c r="F76" s="9"/>
    </row>
    <row r="77" spans="1:6" ht="15">
      <c r="A77" s="30"/>
      <c r="B77" s="25"/>
      <c r="C77" s="31"/>
      <c r="D77" s="13"/>
      <c r="E77" s="9"/>
      <c r="F77" s="10"/>
    </row>
    <row r="78" spans="1:6" ht="15">
      <c r="A78" s="38"/>
      <c r="B78" s="39"/>
      <c r="C78" s="40"/>
      <c r="D78" s="40"/>
      <c r="E78" s="10"/>
      <c r="F78" s="10"/>
    </row>
    <row r="79" spans="1:6" ht="15">
      <c r="A79" s="32"/>
      <c r="B79" s="27"/>
      <c r="C79" s="40"/>
      <c r="D79" s="40"/>
      <c r="E79" s="9"/>
      <c r="F79" s="9"/>
    </row>
    <row r="80" spans="1:6" ht="15">
      <c r="A80" s="32"/>
      <c r="B80" s="28"/>
      <c r="C80" s="37"/>
      <c r="D80" s="33"/>
      <c r="E80" s="9"/>
      <c r="F80" s="9"/>
    </row>
    <row r="81" spans="1:6" ht="15">
      <c r="A81" s="32"/>
      <c r="B81" s="28"/>
      <c r="C81" s="37"/>
      <c r="D81" s="33"/>
      <c r="E81" s="9"/>
      <c r="F81" s="9"/>
    </row>
    <row r="82" spans="1:6" ht="15">
      <c r="A82" s="32"/>
      <c r="B82" s="28"/>
      <c r="C82" s="37"/>
      <c r="D82" s="33"/>
      <c r="E82" s="9"/>
      <c r="F82" s="9"/>
    </row>
    <row r="83" spans="1:6" ht="15">
      <c r="A83" s="32"/>
      <c r="B83" s="28"/>
      <c r="C83" s="37"/>
      <c r="D83" s="33"/>
      <c r="E83" s="9"/>
      <c r="F83" s="9"/>
    </row>
    <row r="84" spans="1:6" ht="15">
      <c r="A84" s="32"/>
      <c r="B84" s="28"/>
      <c r="C84" s="37"/>
      <c r="D84" s="33"/>
      <c r="E84" s="9"/>
      <c r="F84" s="9"/>
    </row>
    <row r="85" spans="1:6" ht="15">
      <c r="A85" s="41"/>
      <c r="B85" s="25"/>
      <c r="C85" s="4"/>
      <c r="D85" s="13"/>
      <c r="E85" s="9"/>
      <c r="F85" s="42"/>
    </row>
    <row r="86" spans="1:6" ht="15">
      <c r="A86" s="32"/>
      <c r="B86" s="43"/>
      <c r="C86" s="5"/>
      <c r="D86" s="5"/>
      <c r="E86" s="9"/>
      <c r="F86" s="9"/>
    </row>
    <row r="87" spans="1:6" ht="15">
      <c r="A87" s="44"/>
      <c r="B87" s="43"/>
      <c r="C87" s="45"/>
      <c r="D87" s="46"/>
      <c r="E87" s="9"/>
      <c r="F87" s="47"/>
    </row>
    <row r="88" spans="1:6" ht="15">
      <c r="A88" s="44"/>
      <c r="B88" s="43"/>
      <c r="C88" s="45"/>
      <c r="D88" s="46"/>
      <c r="E88" s="9"/>
      <c r="F88" s="47"/>
    </row>
    <row r="89" spans="1:6" ht="15">
      <c r="A89" s="44"/>
      <c r="B89" s="43"/>
      <c r="C89" s="37"/>
      <c r="D89" s="46"/>
      <c r="E89" s="9"/>
      <c r="F89" s="47"/>
    </row>
    <row r="90" spans="1:6" ht="15">
      <c r="A90" s="44"/>
      <c r="B90" s="43"/>
      <c r="C90" s="37"/>
      <c r="D90" s="46"/>
      <c r="E90" s="9"/>
      <c r="F90" s="47"/>
    </row>
    <row r="91" spans="1:6" ht="15">
      <c r="A91" s="48"/>
      <c r="B91" s="48"/>
      <c r="C91" s="48"/>
      <c r="D91" s="48"/>
      <c r="E91" s="48"/>
      <c r="F91" s="48"/>
    </row>
    <row r="92" spans="1:6" ht="15">
      <c r="A92" s="48"/>
      <c r="B92" s="48"/>
      <c r="C92" s="48"/>
      <c r="D92" s="48"/>
      <c r="E92" s="48"/>
      <c r="F92" s="48"/>
    </row>
    <row r="93" spans="1:6" ht="15">
      <c r="A93" s="48"/>
      <c r="B93" s="48"/>
      <c r="C93" s="48"/>
      <c r="D93" s="48"/>
      <c r="E93" s="48"/>
      <c r="F93" s="48"/>
    </row>
    <row r="94" spans="1:6" ht="15">
      <c r="A94" s="48"/>
      <c r="B94" s="48"/>
      <c r="C94" s="48"/>
      <c r="D94" s="48"/>
      <c r="E94" s="48"/>
      <c r="F94" s="48"/>
    </row>
    <row r="95" spans="1:6" ht="15">
      <c r="A95" s="48"/>
      <c r="B95" s="48"/>
      <c r="C95" s="48"/>
      <c r="D95" s="48"/>
      <c r="E95" s="48"/>
      <c r="F95" s="48"/>
    </row>
    <row r="96" spans="1:6" ht="15">
      <c r="A96" s="48"/>
      <c r="B96" s="48"/>
      <c r="C96" s="48"/>
      <c r="D96" s="48"/>
      <c r="E96" s="48"/>
      <c r="F96" s="48"/>
    </row>
    <row r="97" spans="1:6" ht="15">
      <c r="A97" s="48"/>
      <c r="B97" s="48"/>
      <c r="C97" s="48"/>
      <c r="D97" s="48"/>
      <c r="E97" s="48"/>
      <c r="F97" s="48"/>
    </row>
    <row r="98" spans="1:6" ht="15">
      <c r="A98" s="48"/>
      <c r="B98" s="48"/>
      <c r="C98" s="48"/>
      <c r="D98" s="48"/>
      <c r="E98" s="48"/>
      <c r="F98" s="48"/>
    </row>
    <row r="99" spans="1:6" ht="15">
      <c r="A99" s="48"/>
      <c r="B99" s="48"/>
      <c r="C99" s="48"/>
      <c r="D99" s="48"/>
      <c r="E99" s="48"/>
      <c r="F99" s="48"/>
    </row>
    <row r="100" spans="1:6" ht="15">
      <c r="A100" s="48"/>
      <c r="B100" s="48"/>
      <c r="C100" s="48"/>
      <c r="D100" s="48"/>
      <c r="E100" s="48"/>
      <c r="F100" s="48"/>
    </row>
    <row r="101" spans="1:6" ht="15">
      <c r="A101" s="48"/>
      <c r="B101" s="48"/>
      <c r="C101" s="48"/>
      <c r="D101" s="48"/>
      <c r="E101" s="48"/>
      <c r="F101" s="48"/>
    </row>
    <row r="102" spans="1:6" ht="15">
      <c r="A102" s="48"/>
      <c r="B102" s="48"/>
      <c r="C102" s="48"/>
      <c r="D102" s="48"/>
      <c r="E102" s="48"/>
      <c r="F102" s="48"/>
    </row>
    <row r="103" spans="1:6" ht="15">
      <c r="A103" s="48"/>
      <c r="B103" s="48"/>
      <c r="C103" s="48"/>
      <c r="D103" s="48"/>
      <c r="E103" s="48"/>
      <c r="F103" s="48"/>
    </row>
    <row r="104" spans="1:6" ht="15">
      <c r="A104" s="48"/>
      <c r="B104" s="48"/>
      <c r="C104" s="48"/>
      <c r="D104" s="48"/>
      <c r="E104" s="48"/>
      <c r="F104" s="48"/>
    </row>
    <row r="105" spans="1:6" ht="15">
      <c r="A105" s="48"/>
      <c r="B105" s="48"/>
      <c r="C105" s="48"/>
      <c r="D105" s="48"/>
      <c r="E105" s="48"/>
      <c r="F105" s="48"/>
    </row>
    <row r="106" spans="1:6" ht="15">
      <c r="A106" s="48"/>
      <c r="B106" s="48"/>
      <c r="C106" s="48"/>
      <c r="D106" s="48"/>
      <c r="E106" s="48"/>
      <c r="F106" s="48"/>
    </row>
    <row r="107" spans="1:6" ht="15">
      <c r="A107" s="48"/>
      <c r="B107" s="48"/>
      <c r="C107" s="48"/>
      <c r="D107" s="48"/>
      <c r="E107" s="48"/>
      <c r="F107" s="48"/>
    </row>
    <row r="108" spans="1:6" ht="15">
      <c r="A108" s="48"/>
      <c r="B108" s="48"/>
      <c r="C108" s="48"/>
      <c r="D108" s="48"/>
      <c r="E108" s="48"/>
      <c r="F108" s="48"/>
    </row>
    <row r="109" spans="1:6" ht="15">
      <c r="A109" s="48"/>
      <c r="B109" s="48"/>
      <c r="C109" s="48"/>
      <c r="D109" s="48"/>
      <c r="E109" s="48"/>
      <c r="F109" s="48"/>
    </row>
    <row r="110" spans="1:6" ht="15">
      <c r="A110" s="48"/>
      <c r="B110" s="48"/>
      <c r="C110" s="48"/>
      <c r="D110" s="48"/>
      <c r="E110" s="48"/>
      <c r="F110" s="48"/>
    </row>
    <row r="111" spans="1:6" ht="15">
      <c r="A111" s="48"/>
      <c r="B111" s="48"/>
      <c r="C111" s="48"/>
      <c r="D111" s="48"/>
      <c r="E111" s="48"/>
      <c r="F111" s="48"/>
    </row>
    <row r="112" spans="1:6" ht="15">
      <c r="A112" s="48"/>
      <c r="B112" s="48"/>
      <c r="C112" s="48"/>
      <c r="D112" s="48"/>
      <c r="E112" s="48"/>
      <c r="F112" s="48"/>
    </row>
    <row r="113" spans="1:6" ht="15">
      <c r="A113" s="48"/>
      <c r="B113" s="48"/>
      <c r="C113" s="48"/>
      <c r="D113" s="48"/>
      <c r="E113" s="48"/>
      <c r="F113" s="48"/>
    </row>
    <row r="114" spans="1:6" ht="15">
      <c r="A114" s="48"/>
      <c r="B114" s="48"/>
      <c r="C114" s="48"/>
      <c r="D114" s="48"/>
      <c r="E114" s="48"/>
      <c r="F114" s="48"/>
    </row>
    <row r="115" spans="1:6" ht="15">
      <c r="A115" s="48"/>
      <c r="B115" s="48"/>
      <c r="C115" s="48"/>
      <c r="D115" s="48"/>
      <c r="E115" s="48"/>
      <c r="F115" s="48"/>
    </row>
    <row r="116" spans="1:6" ht="15">
      <c r="A116" s="48"/>
      <c r="B116" s="48"/>
      <c r="C116" s="48"/>
      <c r="D116" s="48"/>
      <c r="E116" s="48"/>
      <c r="F116" s="48"/>
    </row>
    <row r="117" spans="1:6" ht="15">
      <c r="A117" s="48"/>
      <c r="B117" s="48"/>
      <c r="C117" s="48"/>
      <c r="D117" s="48"/>
      <c r="E117" s="48"/>
      <c r="F117" s="48"/>
    </row>
    <row r="118" spans="1:6" ht="15">
      <c r="A118" s="48"/>
      <c r="B118" s="48"/>
      <c r="C118" s="48"/>
      <c r="D118" s="48"/>
      <c r="E118" s="48"/>
      <c r="F118" s="48"/>
    </row>
    <row r="119" spans="1:6" ht="15">
      <c r="A119" s="48"/>
      <c r="B119" s="48"/>
      <c r="C119" s="48"/>
      <c r="D119" s="48"/>
      <c r="E119" s="48"/>
      <c r="F119" s="48"/>
    </row>
    <row r="120" spans="1:6" ht="15">
      <c r="A120" s="48"/>
      <c r="B120" s="48"/>
      <c r="C120" s="48"/>
      <c r="D120" s="48"/>
      <c r="E120" s="48"/>
      <c r="F120" s="48"/>
    </row>
    <row r="121" spans="1:6" ht="15">
      <c r="A121" s="48"/>
      <c r="B121" s="48"/>
      <c r="C121" s="48"/>
      <c r="D121" s="48"/>
      <c r="E121" s="48"/>
      <c r="F121" s="48"/>
    </row>
    <row r="122" spans="1:6" ht="15">
      <c r="A122" s="48"/>
      <c r="B122" s="48"/>
      <c r="C122" s="48"/>
      <c r="D122" s="48"/>
      <c r="E122" s="48"/>
      <c r="F122" s="48"/>
    </row>
    <row r="123" spans="1:6" ht="15">
      <c r="A123" s="48"/>
      <c r="B123" s="48"/>
      <c r="C123" s="48"/>
      <c r="D123" s="48"/>
      <c r="E123" s="48"/>
      <c r="F123" s="48"/>
    </row>
    <row r="124" spans="1:6" ht="15">
      <c r="A124" s="48"/>
      <c r="B124" s="48"/>
      <c r="C124" s="48"/>
      <c r="D124" s="48"/>
      <c r="E124" s="48"/>
      <c r="F124" s="48"/>
    </row>
    <row r="125" spans="1:6" ht="15">
      <c r="A125" s="48"/>
      <c r="B125" s="48"/>
      <c r="C125" s="48"/>
      <c r="D125" s="48"/>
      <c r="E125" s="48"/>
      <c r="F125" s="48"/>
    </row>
    <row r="126" spans="1:6" ht="15">
      <c r="A126" s="48"/>
      <c r="B126" s="48"/>
      <c r="C126" s="48"/>
      <c r="D126" s="48"/>
      <c r="E126" s="48"/>
      <c r="F126" s="48"/>
    </row>
    <row r="127" spans="1:6" ht="15">
      <c r="A127" s="48"/>
      <c r="B127" s="48"/>
      <c r="C127" s="48"/>
      <c r="D127" s="48"/>
      <c r="E127" s="48"/>
      <c r="F127" s="48"/>
    </row>
    <row r="128" spans="1:6" ht="15">
      <c r="A128" s="48"/>
      <c r="B128" s="48"/>
      <c r="C128" s="48"/>
      <c r="D128" s="48"/>
      <c r="E128" s="48"/>
      <c r="F128" s="48"/>
    </row>
    <row r="129" spans="1:6" ht="15">
      <c r="A129" s="48"/>
      <c r="B129" s="48"/>
      <c r="C129" s="48"/>
      <c r="D129" s="48"/>
      <c r="E129" s="48"/>
      <c r="F129" s="48"/>
    </row>
    <row r="130" spans="1:6" ht="15">
      <c r="A130" s="48"/>
      <c r="B130" s="48"/>
      <c r="C130" s="48"/>
      <c r="D130" s="48"/>
      <c r="E130" s="48"/>
      <c r="F130" s="48"/>
    </row>
    <row r="131" spans="1:6" ht="15">
      <c r="A131" s="48"/>
      <c r="B131" s="48"/>
      <c r="C131" s="48"/>
      <c r="D131" s="48"/>
      <c r="E131" s="48"/>
      <c r="F131" s="48"/>
    </row>
    <row r="132" spans="1:6" ht="15">
      <c r="A132" s="48"/>
      <c r="B132" s="48"/>
      <c r="C132" s="48"/>
      <c r="D132" s="48"/>
      <c r="E132" s="48"/>
      <c r="F132" s="48"/>
    </row>
    <row r="133" spans="1:6" ht="15">
      <c r="A133" s="48"/>
      <c r="B133" s="48"/>
      <c r="C133" s="48"/>
      <c r="D133" s="48"/>
      <c r="E133" s="48"/>
      <c r="F133" s="48"/>
    </row>
  </sheetData>
  <mergeCells count="3">
    <mergeCell ref="A1:F1"/>
    <mergeCell ref="A2:F2"/>
    <mergeCell ref="A5:F6"/>
  </mergeCells>
  <printOptions/>
  <pageMargins left="0.7" right="0.7" top="0.75" bottom="0.75" header="0.3" footer="0.3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Unicauca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Unicauca</dc:creator>
  <cp:keywords/>
  <dc:description/>
  <cp:lastModifiedBy>EQUIPOS</cp:lastModifiedBy>
  <cp:lastPrinted>2012-02-29T14:31:36Z</cp:lastPrinted>
  <dcterms:created xsi:type="dcterms:W3CDTF">2011-12-15T15:13:25Z</dcterms:created>
  <dcterms:modified xsi:type="dcterms:W3CDTF">2012-03-09T14:34:18Z</dcterms:modified>
  <cp:category/>
  <cp:version/>
  <cp:contentType/>
  <cp:contentStatus/>
</cp:coreProperties>
</file>